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1"/>
  </bookViews>
  <sheets>
    <sheet name="приложение 1" sheetId="1" r:id="rId1"/>
    <sheet name="приложение 2" sheetId="2" r:id="rId2"/>
    <sheet name="приложение 3" sheetId="3" r:id="rId3"/>
  </sheets>
  <definedNames/>
  <calcPr fullCalcOnLoad="1"/>
</workbook>
</file>

<file path=xl/sharedStrings.xml><?xml version="1.0" encoding="utf-8"?>
<sst xmlns="http://schemas.openxmlformats.org/spreadsheetml/2006/main" count="171" uniqueCount="74">
  <si>
    <t xml:space="preserve">                    Приложение № 1</t>
  </si>
  <si>
    <t>УТВЕРЖДЕН</t>
  </si>
  <si>
    <t>постановлением администрации муниципального образования "Новомалыклинский район</t>
  </si>
  <si>
    <r>
      <rPr>
        <sz val="10"/>
        <rFont val="Times New Roman"/>
        <family val="1"/>
      </rPr>
      <t xml:space="preserve">От  </t>
    </r>
    <r>
      <rPr>
        <u val="single"/>
        <sz val="10"/>
        <rFont val="Times New Roman"/>
        <family val="1"/>
      </rPr>
      <t xml:space="preserve">"      "                         2019     </t>
    </r>
    <r>
      <rPr>
        <sz val="10"/>
        <rFont val="Times New Roman"/>
        <family val="1"/>
      </rPr>
      <t xml:space="preserve">      № </t>
    </r>
    <r>
      <rPr>
        <u val="single"/>
        <sz val="10"/>
        <rFont val="Times New Roman"/>
        <family val="1"/>
      </rPr>
      <t xml:space="preserve">        </t>
    </r>
  </si>
  <si>
    <t>Краткосрочный план реализации региональной программы капитального ремонта общего имущества в многоквартирных домах, расположенных на территории муниципального образования "Новомалыклинский район", на 2018-2020 годы</t>
  </si>
  <si>
    <t>№ п/п</t>
  </si>
  <si>
    <t>Адрес многоквартирного дома</t>
  </si>
  <si>
    <t>Перечень услуг и (или) работ по капитальному ремонту общего имущества в многоквартирном доме</t>
  </si>
  <si>
    <t>Стоимость услуг и (или) работ по капитальному ремонту общего имущества в многоквартирном доме, рублей</t>
  </si>
  <si>
    <t>Планируемый срок завершения работ и (или) услуг по капитальному ремонту общего имущества в многоквартирном доме</t>
  </si>
  <si>
    <t>всего</t>
  </si>
  <si>
    <t>в том числе по источникам финансирования</t>
  </si>
  <si>
    <t>средства государственной корпорации – Фонда содействия реформированию жилищно-коммунального хозяйства</t>
  </si>
  <si>
    <t>средства областного бюджета Ульяновской области</t>
  </si>
  <si>
    <t>средства бюджетов муниципальных образований</t>
  </si>
  <si>
    <t>средства собственников помещений в многоквартирном доме</t>
  </si>
  <si>
    <t>1</t>
  </si>
  <si>
    <t>с. Новая Малыкла ул. Кооперативная, 49</t>
  </si>
  <si>
    <t>ремонт системы водоснабжения</t>
  </si>
  <si>
    <t>179328,24</t>
  </si>
  <si>
    <t>2019</t>
  </si>
  <si>
    <t>с. Новая Малыкла ул. Кооперативная, 50</t>
  </si>
  <si>
    <t>ремонт системы электроснабжения</t>
  </si>
  <si>
    <t>с. Новая Малыкла ул. Кооперативная, 51</t>
  </si>
  <si>
    <t>утепление и ремонт фасада</t>
  </si>
  <si>
    <t>с. Новая Малыкла ул. Кооперативная, 52</t>
  </si>
  <si>
    <t>ремонт встроенно-пристроенных помещений лестничных клеток</t>
  </si>
  <si>
    <t>2</t>
  </si>
  <si>
    <t>с. Станция Якушка ул. Кооперативная, 7</t>
  </si>
  <si>
    <t>разработка проектной документации на ремонт внутридомовых инженерных сетей электроснабжения</t>
  </si>
  <si>
    <t>2020</t>
  </si>
  <si>
    <t>разработка проектной документации на ремонт встроенно-пристроенных помещений лестничных клеток</t>
  </si>
  <si>
    <t>3</t>
  </si>
  <si>
    <t>с. Средняя Якушка ул. Октябрьская, 3</t>
  </si>
  <si>
    <t>разработка проектной документации на ремонт системы водоснабжения</t>
  </si>
  <si>
    <t>разработка проектной документации на ремонт фасада с утеплением</t>
  </si>
  <si>
    <t>с. Средняя Якушка ул. Октябрьская, 5</t>
  </si>
  <si>
    <t>с. Новая Малыкла   ул.  Зеленая, 2</t>
  </si>
  <si>
    <t>ремонт фасада с утеплением</t>
  </si>
  <si>
    <t>разработка проектной документации на ремонт системы водоотведения</t>
  </si>
  <si>
    <t>ремонт системы водоотведения</t>
  </si>
  <si>
    <t>разработка проектной документации на ремонт системы электроснабжения</t>
  </si>
  <si>
    <t>с. Новочеремшанск, ул. Школьная, 11</t>
  </si>
  <si>
    <t>ремонт кровли</t>
  </si>
  <si>
    <t>Итого по муниципальному образованию "Новомалыклинский район"</t>
  </si>
  <si>
    <t xml:space="preserve">             Приложение № 2</t>
  </si>
  <si>
    <t xml:space="preserve">                                постановлением администрации муниципального</t>
  </si>
  <si>
    <t xml:space="preserve">                                      образования "Новомалыклинский район"</t>
  </si>
  <si>
    <t xml:space="preserve">                                            От "25  "      06     2019       № 336             </t>
  </si>
  <si>
    <t>Расчет стоимости работ и услуг по капитальному ремонту общего имущества в многоквартирных домах, расположенных на территории муниципального образования "Новомалыклинский район", на 2018-2020 годы.</t>
  </si>
  <si>
    <t>Перечень работ по капитальному ремонту общего имущества в многоквартирном доме</t>
  </si>
  <si>
    <t>Объем работ в соответствии с единицами измерения</t>
  </si>
  <si>
    <t>Единицы измерения</t>
  </si>
  <si>
    <t>Предельная стоимость за ед. Измерения (руб)</t>
  </si>
  <si>
    <t>в том числе</t>
  </si>
  <si>
    <t>Всего стоимость услуг  и (или) работ по капитальному ремонту общего имущества в многоквартирном доме</t>
  </si>
  <si>
    <t>Строительно монтажные работы (руб.)</t>
  </si>
  <si>
    <t>Подготовка проектной документации (руб.)</t>
  </si>
  <si>
    <t>Строительный надзор (руб.)</t>
  </si>
  <si>
    <t>Экспертиза сметной документации (руб.)</t>
  </si>
  <si>
    <t>м.п.</t>
  </si>
  <si>
    <t>м2</t>
  </si>
  <si>
    <t>ИТОГО:</t>
  </si>
  <si>
    <t xml:space="preserve">Фонд модернизации </t>
  </si>
  <si>
    <t>жилищно-коммунального комплекса</t>
  </si>
  <si>
    <t>Ульяновской области</t>
  </si>
  <si>
    <t>Расчет прогнозируемого объема фонда капитального ремонта за период действия региональной программы (2014-2044 годы) и размера взноса исходя из планируемых работ по капитальному ремонту общего имущества в многоквартирных домах в 2018-2020 годах.</t>
  </si>
  <si>
    <t>Кол-во этажей</t>
  </si>
  <si>
    <t>площадь жилых и нежилых помещений в многоквартирном доме, кв. м.</t>
  </si>
  <si>
    <t>Размер минимального взноса, установленный Постановлением Правительства Ульяновской области, руб/кв. М</t>
  </si>
  <si>
    <t>Прогнозируемый объем фонда капитального ремонта до 2044 года, руб.</t>
  </si>
  <si>
    <t>Стоимость услуг (или) работ по капитальному ремонту общего имущества в многоквартирном доме, руб.</t>
  </si>
  <si>
    <t>Размер взноса исходя из планируемых работ по капитальному ремонту, руб/кв.м</t>
  </si>
  <si>
    <r>
      <rPr>
        <sz val="14"/>
        <rFont val="Times New Roman"/>
        <family val="1"/>
      </rPr>
      <t xml:space="preserve">Глава администрации                                               </t>
    </r>
    <r>
      <rPr>
        <u val="single"/>
        <sz val="14"/>
        <rFont val="Times New Roman"/>
        <family val="1"/>
      </rPr>
      <t xml:space="preserve">                                       </t>
    </r>
    <r>
      <rPr>
        <sz val="14"/>
        <rFont val="Times New Roman"/>
        <family val="1"/>
      </rPr>
      <t xml:space="preserve">          А.Д.Пуреськина</t>
    </r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</si>
</sst>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0"/>
    <numFmt numFmtId="167" formatCode="0.00"/>
  </numFmts>
  <fonts count="20">
    <font>
      <sz val="10"/>
      <name val="Arial"/>
      <family val="2"/>
    </font>
    <font>
      <b/>
      <sz val="24"/>
      <color indexed="8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19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8"/>
      <name val="Arial"/>
      <family val="2"/>
    </font>
    <font>
      <sz val="14"/>
      <name val="Times New Roman"/>
      <family val="1"/>
    </font>
    <font>
      <u val="single"/>
      <sz val="14"/>
      <name val="Times New Roman"/>
      <family val="1"/>
    </font>
  </fonts>
  <fills count="10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36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3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4" fillId="2" borderId="1" applyNumberFormat="0" applyAlignment="0" applyProtection="0"/>
    <xf numFmtId="164" fontId="5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6" fillId="3" borderId="0" applyNumberFormat="0" applyBorder="0" applyAlignment="0" applyProtection="0"/>
    <xf numFmtId="164" fontId="7" fillId="2" borderId="0" applyNumberFormat="0" applyBorder="0" applyAlignment="0" applyProtection="0"/>
    <xf numFmtId="164" fontId="8" fillId="4" borderId="0" applyNumberFormat="0" applyBorder="0" applyAlignment="0" applyProtection="0"/>
    <xf numFmtId="164" fontId="8" fillId="0" borderId="0" applyNumberFormat="0" applyFill="0" applyBorder="0" applyAlignment="0" applyProtection="0"/>
    <xf numFmtId="164" fontId="9" fillId="5" borderId="0" applyNumberFormat="0" applyBorder="0" applyAlignment="0" applyProtection="0"/>
    <xf numFmtId="164" fontId="10" fillId="0" borderId="0" applyNumberFormat="0" applyFill="0" applyBorder="0" applyAlignment="0" applyProtection="0"/>
    <xf numFmtId="164" fontId="11" fillId="6" borderId="0" applyNumberFormat="0" applyBorder="0" applyAlignment="0" applyProtection="0"/>
    <xf numFmtId="164" fontId="11" fillId="7" borderId="0" applyNumberFormat="0" applyBorder="0" applyAlignment="0" applyProtection="0"/>
    <xf numFmtId="164" fontId="10" fillId="8" borderId="0" applyNumberFormat="0" applyBorder="0" applyAlignment="0" applyProtection="0"/>
  </cellStyleXfs>
  <cellXfs count="51">
    <xf numFmtId="164" fontId="0" fillId="0" borderId="0" xfId="0" applyAlignment="1">
      <alignment/>
    </xf>
    <xf numFmtId="165" fontId="12" fillId="0" borderId="0" xfId="0" applyNumberFormat="1" applyFont="1" applyBorder="1" applyAlignment="1">
      <alignment horizontal="center" vertical="center" wrapText="1"/>
    </xf>
    <xf numFmtId="165" fontId="13" fillId="0" borderId="0" xfId="0" applyNumberFormat="1" applyFont="1" applyBorder="1" applyAlignment="1">
      <alignment horizontal="center" vertical="center"/>
    </xf>
    <xf numFmtId="165" fontId="13" fillId="0" borderId="0" xfId="0" applyNumberFormat="1" applyFont="1" applyBorder="1" applyAlignment="1">
      <alignment horizontal="center" vertical="center" wrapText="1"/>
    </xf>
    <xf numFmtId="165" fontId="13" fillId="0" borderId="0" xfId="0" applyNumberFormat="1" applyFont="1" applyFill="1" applyBorder="1" applyAlignment="1">
      <alignment horizontal="center" vertical="center"/>
    </xf>
    <xf numFmtId="165" fontId="15" fillId="0" borderId="2" xfId="0" applyNumberFormat="1" applyFont="1" applyBorder="1" applyAlignment="1">
      <alignment horizontal="center" vertical="center" wrapText="1"/>
    </xf>
    <xf numFmtId="165" fontId="16" fillId="0" borderId="2" xfId="0" applyNumberFormat="1" applyFont="1" applyBorder="1" applyAlignment="1">
      <alignment horizontal="center" vertical="center" wrapText="1"/>
    </xf>
    <xf numFmtId="165" fontId="16" fillId="0" borderId="2" xfId="0" applyNumberFormat="1" applyFont="1" applyBorder="1" applyAlignment="1">
      <alignment horizontal="left" vertical="center" wrapText="1"/>
    </xf>
    <xf numFmtId="165" fontId="16" fillId="0" borderId="2" xfId="0" applyNumberFormat="1" applyFont="1" applyBorder="1" applyAlignment="1">
      <alignment horizontal="center"/>
    </xf>
    <xf numFmtId="166" fontId="16" fillId="0" borderId="2" xfId="0" applyNumberFormat="1" applyFont="1" applyBorder="1" applyAlignment="1">
      <alignment horizontal="center" vertical="center" wrapText="1"/>
    </xf>
    <xf numFmtId="167" fontId="16" fillId="0" borderId="2" xfId="0" applyNumberFormat="1" applyFont="1" applyBorder="1" applyAlignment="1">
      <alignment horizontal="center" vertical="center" wrapText="1"/>
    </xf>
    <xf numFmtId="167" fontId="16" fillId="0" borderId="2" xfId="0" applyNumberFormat="1" applyFont="1" applyBorder="1" applyAlignment="1">
      <alignment horizontal="center" vertical="center"/>
    </xf>
    <xf numFmtId="164" fontId="16" fillId="0" borderId="2" xfId="0" applyFont="1" applyBorder="1" applyAlignment="1">
      <alignment horizontal="center" vertical="center" wrapText="1"/>
    </xf>
    <xf numFmtId="164" fontId="16" fillId="0" borderId="2" xfId="0" applyFont="1" applyBorder="1" applyAlignment="1">
      <alignment wrapText="1"/>
    </xf>
    <xf numFmtId="167" fontId="16" fillId="0" borderId="2" xfId="0" applyNumberFormat="1" applyFont="1" applyBorder="1" applyAlignment="1">
      <alignment horizontal="center"/>
    </xf>
    <xf numFmtId="164" fontId="13" fillId="0" borderId="0" xfId="0" applyFont="1" applyAlignment="1">
      <alignment/>
    </xf>
    <xf numFmtId="164" fontId="12" fillId="0" borderId="0" xfId="0" applyFont="1" applyAlignment="1">
      <alignment/>
    </xf>
    <xf numFmtId="164" fontId="12" fillId="0" borderId="0" xfId="0" applyFont="1" applyBorder="1" applyAlignment="1">
      <alignment/>
    </xf>
    <xf numFmtId="164" fontId="12" fillId="0" borderId="0" xfId="0" applyFont="1" applyAlignment="1">
      <alignment/>
    </xf>
    <xf numFmtId="164" fontId="13" fillId="0" borderId="0" xfId="0" applyFont="1" applyBorder="1" applyAlignment="1">
      <alignment horizontal="right"/>
    </xf>
    <xf numFmtId="164" fontId="0" fillId="0" borderId="0" xfId="0" applyFill="1" applyAlignment="1">
      <alignment/>
    </xf>
    <xf numFmtId="164" fontId="13" fillId="0" borderId="0" xfId="0" applyFont="1" applyFill="1" applyBorder="1" applyAlignment="1">
      <alignment horizontal="right"/>
    </xf>
    <xf numFmtId="164" fontId="12" fillId="0" borderId="0" xfId="0" applyFont="1" applyBorder="1" applyAlignment="1">
      <alignment horizontal="center" wrapText="1"/>
    </xf>
    <xf numFmtId="164" fontId="15" fillId="0" borderId="2" xfId="0" applyFont="1" applyBorder="1" applyAlignment="1">
      <alignment horizontal="center" vertical="center" wrapText="1"/>
    </xf>
    <xf numFmtId="164" fontId="15" fillId="0" borderId="2" xfId="0" applyFont="1" applyBorder="1" applyAlignment="1">
      <alignment horizontal="center" vertical="center" wrapText="1" shrinkToFit="1"/>
    </xf>
    <xf numFmtId="164" fontId="15" fillId="0" borderId="0" xfId="0" applyFont="1" applyBorder="1" applyAlignment="1">
      <alignment horizontal="center" vertical="center" wrapText="1"/>
    </xf>
    <xf numFmtId="164" fontId="17" fillId="0" borderId="0" xfId="0" applyFont="1" applyBorder="1" applyAlignment="1">
      <alignment horizontal="center" vertical="center"/>
    </xf>
    <xf numFmtId="164" fontId="15" fillId="0" borderId="0" xfId="0" applyFont="1" applyBorder="1" applyAlignment="1">
      <alignment horizontal="center" vertical="center" textRotation="90" wrapText="1"/>
    </xf>
    <xf numFmtId="164" fontId="15" fillId="0" borderId="0" xfId="0" applyFont="1" applyBorder="1" applyAlignment="1">
      <alignment horizontal="center" vertical="center"/>
    </xf>
    <xf numFmtId="164" fontId="13" fillId="0" borderId="2" xfId="0" applyFont="1" applyBorder="1" applyAlignment="1">
      <alignment horizontal="center" vertical="center"/>
    </xf>
    <xf numFmtId="164" fontId="15" fillId="0" borderId="2" xfId="0" applyFont="1" applyBorder="1" applyAlignment="1">
      <alignment horizontal="center" vertical="center"/>
    </xf>
    <xf numFmtId="164" fontId="13" fillId="9" borderId="2" xfId="0" applyFont="1" applyFill="1" applyBorder="1" applyAlignment="1">
      <alignment horizontal="center" vertical="center"/>
    </xf>
    <xf numFmtId="164" fontId="13" fillId="0" borderId="2" xfId="0" applyFont="1" applyBorder="1" applyAlignment="1">
      <alignment horizontal="center"/>
    </xf>
    <xf numFmtId="167" fontId="13" fillId="0" borderId="2" xfId="0" applyNumberFormat="1" applyFont="1" applyBorder="1" applyAlignment="1">
      <alignment horizontal="center"/>
    </xf>
    <xf numFmtId="164" fontId="13" fillId="0" borderId="0" xfId="0" applyFont="1" applyBorder="1" applyAlignment="1">
      <alignment horizontal="center" vertical="center"/>
    </xf>
    <xf numFmtId="165" fontId="16" fillId="0" borderId="3" xfId="0" applyNumberFormat="1" applyFont="1" applyBorder="1" applyAlignment="1">
      <alignment horizontal="left" vertical="center" wrapText="1"/>
    </xf>
    <xf numFmtId="164" fontId="13" fillId="0" borderId="3" xfId="0" applyFont="1" applyBorder="1" applyAlignment="1">
      <alignment horizontal="center"/>
    </xf>
    <xf numFmtId="164" fontId="13" fillId="0" borderId="0" xfId="0" applyFont="1" applyBorder="1" applyAlignment="1">
      <alignment horizontal="center"/>
    </xf>
    <xf numFmtId="164" fontId="13" fillId="0" borderId="3" xfId="0" applyFont="1" applyBorder="1" applyAlignment="1">
      <alignment horizontal="center" vertical="center"/>
    </xf>
    <xf numFmtId="165" fontId="16" fillId="0" borderId="3" xfId="0" applyNumberFormat="1" applyFont="1" applyBorder="1" applyAlignment="1">
      <alignment horizontal="center" vertical="center" wrapText="1"/>
    </xf>
    <xf numFmtId="164" fontId="13" fillId="0" borderId="3" xfId="0" applyFont="1" applyFill="1" applyBorder="1" applyAlignment="1">
      <alignment horizontal="center"/>
    </xf>
    <xf numFmtId="164" fontId="16" fillId="0" borderId="3" xfId="0" applyFont="1" applyBorder="1" applyAlignment="1">
      <alignment horizontal="center" vertical="center" wrapText="1"/>
    </xf>
    <xf numFmtId="164" fontId="13" fillId="0" borderId="3" xfId="0" applyFont="1" applyBorder="1" applyAlignment="1">
      <alignment horizontal="center" vertical="center"/>
    </xf>
    <xf numFmtId="164" fontId="13" fillId="0" borderId="3" xfId="0" applyFont="1" applyBorder="1" applyAlignment="1">
      <alignment/>
    </xf>
    <xf numFmtId="164" fontId="12" fillId="0" borderId="0" xfId="0" applyFont="1" applyBorder="1" applyAlignment="1">
      <alignment horizontal="center" vertical="center"/>
    </xf>
    <xf numFmtId="164" fontId="13" fillId="9" borderId="2" xfId="0" applyFont="1" applyFill="1" applyBorder="1" applyAlignment="1">
      <alignment horizontal="center" vertical="center" wrapText="1"/>
    </xf>
    <xf numFmtId="164" fontId="13" fillId="0" borderId="2" xfId="0" applyFont="1" applyBorder="1" applyAlignment="1">
      <alignment horizontal="center" vertical="center" wrapText="1"/>
    </xf>
    <xf numFmtId="167" fontId="13" fillId="0" borderId="2" xfId="0" applyNumberFormat="1" applyFont="1" applyBorder="1" applyAlignment="1">
      <alignment horizontal="center" vertical="center"/>
    </xf>
    <xf numFmtId="164" fontId="0" fillId="0" borderId="2" xfId="0" applyBorder="1" applyAlignment="1">
      <alignment horizontal="center" vertical="center"/>
    </xf>
    <xf numFmtId="164" fontId="13" fillId="0" borderId="2" xfId="0" applyFont="1" applyBorder="1" applyAlignment="1">
      <alignment horizontal="center" vertical="center"/>
    </xf>
    <xf numFmtId="164" fontId="18" fillId="0" borderId="0" xfId="0" applyFont="1" applyBorder="1" applyAlignment="1">
      <alignment horizontal="left" vertical="center"/>
    </xf>
  </cellXfs>
  <cellStyles count="22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eading" xfId="20"/>
    <cellStyle name="Heading 1" xfId="21"/>
    <cellStyle name="Heading 2" xfId="22"/>
    <cellStyle name="Text" xfId="23"/>
    <cellStyle name="Note" xfId="24"/>
    <cellStyle name="Footnote" xfId="25"/>
    <cellStyle name="Status" xfId="26"/>
    <cellStyle name="Good" xfId="27"/>
    <cellStyle name="Neutral" xfId="28"/>
    <cellStyle name="Bad" xfId="29"/>
    <cellStyle name="Warning" xfId="30"/>
    <cellStyle name="Error" xfId="31"/>
    <cellStyle name="Accent" xfId="32"/>
    <cellStyle name="Accent 1" xfId="33"/>
    <cellStyle name="Accent 2" xfId="34"/>
    <cellStyle name="Accent 3" xfId="3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9"/>
  <sheetViews>
    <sheetView zoomScale="105" zoomScaleNormal="105" workbookViewId="0" topLeftCell="A1">
      <selection activeCell="C22" sqref="C22"/>
    </sheetView>
  </sheetViews>
  <sheetFormatPr defaultColWidth="10.28125" defaultRowHeight="12.75"/>
  <cols>
    <col min="1" max="1" width="4.8515625" style="0" customWidth="1"/>
    <col min="2" max="2" width="17.8515625" style="0" customWidth="1"/>
    <col min="3" max="3" width="31.00390625" style="0" customWidth="1"/>
    <col min="4" max="4" width="14.00390625" style="0" customWidth="1"/>
    <col min="5" max="5" width="13.7109375" style="0" customWidth="1"/>
    <col min="6" max="6" width="13.421875" style="0" customWidth="1"/>
    <col min="7" max="7" width="10.140625" style="0" customWidth="1"/>
    <col min="8" max="8" width="13.57421875" style="0" customWidth="1"/>
    <col min="9" max="9" width="18.140625" style="0" customWidth="1"/>
    <col min="10" max="16384" width="10.8515625" style="0" customWidth="1"/>
  </cols>
  <sheetData>
    <row r="1" spans="1:9" ht="20.25" customHeight="1">
      <c r="A1" s="1"/>
      <c r="B1" s="2"/>
      <c r="C1" s="2"/>
      <c r="D1" s="2"/>
      <c r="E1" s="2"/>
      <c r="F1" s="2"/>
      <c r="G1" s="2"/>
      <c r="H1" s="2" t="s">
        <v>0</v>
      </c>
      <c r="I1" s="2"/>
    </row>
    <row r="2" spans="1:9" ht="12" customHeight="1">
      <c r="A2" s="1"/>
      <c r="B2" s="2"/>
      <c r="C2" s="2"/>
      <c r="D2" s="2"/>
      <c r="E2" s="2"/>
      <c r="F2" s="2"/>
      <c r="G2" s="2"/>
      <c r="H2" s="2"/>
      <c r="I2" s="2"/>
    </row>
    <row r="3" spans="1:9" ht="12.75">
      <c r="A3" s="1"/>
      <c r="B3" s="2"/>
      <c r="C3" s="2"/>
      <c r="D3" s="2"/>
      <c r="E3" s="2"/>
      <c r="F3" s="2" t="s">
        <v>1</v>
      </c>
      <c r="G3" s="2"/>
      <c r="H3" s="2"/>
      <c r="I3" s="2"/>
    </row>
    <row r="4" spans="1:9" ht="25.5" customHeight="1">
      <c r="A4" s="1"/>
      <c r="B4" s="2"/>
      <c r="C4" s="2"/>
      <c r="D4" s="2"/>
      <c r="F4" s="3" t="s">
        <v>2</v>
      </c>
      <c r="G4" s="3"/>
      <c r="H4" s="3"/>
      <c r="I4" s="3"/>
    </row>
    <row r="5" spans="1:9" ht="16.5">
      <c r="A5" s="1"/>
      <c r="B5" s="2"/>
      <c r="C5" s="2"/>
      <c r="D5" s="2"/>
      <c r="E5" s="2"/>
      <c r="F5" s="4" t="s">
        <v>3</v>
      </c>
      <c r="G5" s="4"/>
      <c r="H5" s="4"/>
      <c r="I5" s="4"/>
    </row>
    <row r="6" spans="1:9" ht="12.75">
      <c r="A6" s="1"/>
      <c r="B6" s="2"/>
      <c r="C6" s="2"/>
      <c r="D6" s="2"/>
      <c r="E6" s="2"/>
      <c r="F6" s="2"/>
      <c r="G6" s="2"/>
      <c r="H6" s="2"/>
      <c r="I6" s="2"/>
    </row>
    <row r="7" spans="1:9" ht="12.75">
      <c r="A7" s="1"/>
      <c r="B7" s="2"/>
      <c r="C7" s="2"/>
      <c r="D7" s="2"/>
      <c r="E7" s="2"/>
      <c r="F7" s="2"/>
      <c r="G7" s="2"/>
      <c r="H7" s="2"/>
      <c r="I7" s="2"/>
    </row>
    <row r="8" spans="1:9" ht="28.5" customHeight="1">
      <c r="A8" s="1" t="s">
        <v>4</v>
      </c>
      <c r="B8" s="1"/>
      <c r="C8" s="1"/>
      <c r="D8" s="1"/>
      <c r="E8" s="1"/>
      <c r="F8" s="1"/>
      <c r="G8" s="1"/>
      <c r="H8" s="1"/>
      <c r="I8" s="1"/>
    </row>
    <row r="9" spans="1:9" ht="12.75">
      <c r="A9" s="2"/>
      <c r="B9" s="2"/>
      <c r="C9" s="2"/>
      <c r="D9" s="2"/>
      <c r="E9" s="2"/>
      <c r="F9" s="2"/>
      <c r="G9" s="2"/>
      <c r="H9" s="2"/>
      <c r="I9" s="2"/>
    </row>
    <row r="10" spans="1:9" ht="25.5" customHeight="1">
      <c r="A10" s="5" t="s">
        <v>5</v>
      </c>
      <c r="B10" s="5" t="s">
        <v>6</v>
      </c>
      <c r="C10" s="5" t="s">
        <v>7</v>
      </c>
      <c r="D10" s="5" t="s">
        <v>8</v>
      </c>
      <c r="E10" s="5"/>
      <c r="F10" s="5"/>
      <c r="G10" s="5"/>
      <c r="H10" s="5"/>
      <c r="I10" s="5" t="s">
        <v>9</v>
      </c>
    </row>
    <row r="11" spans="1:9" ht="12.75" customHeight="1">
      <c r="A11" s="5"/>
      <c r="B11" s="5"/>
      <c r="C11" s="5"/>
      <c r="D11" s="5" t="s">
        <v>10</v>
      </c>
      <c r="E11" s="5" t="s">
        <v>11</v>
      </c>
      <c r="F11" s="5"/>
      <c r="G11" s="5"/>
      <c r="H11" s="5"/>
      <c r="I11" s="5"/>
    </row>
    <row r="12" spans="1:9" ht="81.75" customHeight="1">
      <c r="A12" s="5"/>
      <c r="B12" s="5"/>
      <c r="C12" s="5"/>
      <c r="D12" s="5"/>
      <c r="E12" s="5" t="s">
        <v>12</v>
      </c>
      <c r="F12" s="5" t="s">
        <v>13</v>
      </c>
      <c r="G12" s="5" t="s">
        <v>14</v>
      </c>
      <c r="H12" s="5" t="s">
        <v>15</v>
      </c>
      <c r="I12" s="5"/>
    </row>
    <row r="13" spans="1:9" ht="22.5" customHeight="1">
      <c r="A13" s="6" t="s">
        <v>16</v>
      </c>
      <c r="B13" s="6" t="s">
        <v>17</v>
      </c>
      <c r="C13" s="7" t="s">
        <v>18</v>
      </c>
      <c r="D13" s="8" t="s">
        <v>19</v>
      </c>
      <c r="E13" s="9">
        <v>0</v>
      </c>
      <c r="F13" s="9">
        <v>0</v>
      </c>
      <c r="G13" s="9">
        <v>0</v>
      </c>
      <c r="H13" s="8" t="s">
        <v>19</v>
      </c>
      <c r="I13" s="6" t="s">
        <v>20</v>
      </c>
    </row>
    <row r="14" spans="1:9" ht="22.5" customHeight="1">
      <c r="A14" s="6"/>
      <c r="B14" s="6" t="s">
        <v>21</v>
      </c>
      <c r="C14" s="7" t="s">
        <v>22</v>
      </c>
      <c r="D14" s="10">
        <v>613548</v>
      </c>
      <c r="E14" s="9">
        <v>0</v>
      </c>
      <c r="F14" s="9">
        <v>0</v>
      </c>
      <c r="G14" s="9">
        <v>0</v>
      </c>
      <c r="H14" s="10">
        <v>613548</v>
      </c>
      <c r="I14" s="6" t="s">
        <v>20</v>
      </c>
    </row>
    <row r="15" spans="1:9" ht="22.5" customHeight="1">
      <c r="A15" s="6"/>
      <c r="B15" s="6" t="s">
        <v>23</v>
      </c>
      <c r="C15" s="7" t="s">
        <v>24</v>
      </c>
      <c r="D15" s="10">
        <v>2534922</v>
      </c>
      <c r="E15" s="9">
        <v>0</v>
      </c>
      <c r="F15" s="9">
        <v>0</v>
      </c>
      <c r="G15" s="9">
        <v>0</v>
      </c>
      <c r="H15" s="10">
        <v>2534922</v>
      </c>
      <c r="I15" s="6" t="s">
        <v>20</v>
      </c>
    </row>
    <row r="16" spans="1:9" ht="22.5" customHeight="1">
      <c r="A16" s="6"/>
      <c r="B16" s="6" t="s">
        <v>25</v>
      </c>
      <c r="C16" s="7" t="s">
        <v>26</v>
      </c>
      <c r="D16" s="10">
        <v>500106.2</v>
      </c>
      <c r="E16" s="9">
        <v>0</v>
      </c>
      <c r="F16" s="9">
        <v>0</v>
      </c>
      <c r="G16" s="9">
        <v>0</v>
      </c>
      <c r="H16" s="10">
        <v>500106.2</v>
      </c>
      <c r="I16" s="6" t="s">
        <v>20</v>
      </c>
    </row>
    <row r="17" spans="1:9" ht="33.75" customHeight="1">
      <c r="A17" s="6" t="s">
        <v>27</v>
      </c>
      <c r="B17" s="6" t="s">
        <v>28</v>
      </c>
      <c r="C17" s="7" t="s">
        <v>29</v>
      </c>
      <c r="D17" s="10">
        <v>3146</v>
      </c>
      <c r="E17" s="9">
        <v>0</v>
      </c>
      <c r="F17" s="9">
        <v>0</v>
      </c>
      <c r="G17" s="9">
        <v>0</v>
      </c>
      <c r="H17" s="10">
        <v>3146</v>
      </c>
      <c r="I17" s="6" t="s">
        <v>20</v>
      </c>
    </row>
    <row r="18" spans="1:9" ht="22.5" customHeight="1">
      <c r="A18" s="6"/>
      <c r="B18" s="6"/>
      <c r="C18" s="7" t="s">
        <v>22</v>
      </c>
      <c r="D18" s="11">
        <v>58424.08</v>
      </c>
      <c r="E18" s="9">
        <v>0</v>
      </c>
      <c r="F18" s="9">
        <v>0</v>
      </c>
      <c r="G18" s="9">
        <v>0</v>
      </c>
      <c r="H18" s="11">
        <v>58424.08</v>
      </c>
      <c r="I18" s="6" t="s">
        <v>30</v>
      </c>
    </row>
    <row r="19" spans="1:9" ht="32.25" customHeight="1">
      <c r="A19" s="6"/>
      <c r="B19" s="6"/>
      <c r="C19" s="7" t="s">
        <v>31</v>
      </c>
      <c r="D19" s="11">
        <v>6497.54</v>
      </c>
      <c r="E19" s="9">
        <v>0</v>
      </c>
      <c r="F19" s="9">
        <v>0</v>
      </c>
      <c r="G19" s="9">
        <v>0</v>
      </c>
      <c r="H19" s="11">
        <v>6497.54</v>
      </c>
      <c r="I19" s="6" t="s">
        <v>20</v>
      </c>
    </row>
    <row r="20" spans="1:9" ht="22.5" customHeight="1">
      <c r="A20" s="6"/>
      <c r="B20" s="6"/>
      <c r="C20" s="7" t="s">
        <v>26</v>
      </c>
      <c r="D20" s="10">
        <v>120665.13</v>
      </c>
      <c r="E20" s="9">
        <v>0</v>
      </c>
      <c r="F20" s="9">
        <v>0</v>
      </c>
      <c r="G20" s="9">
        <v>0</v>
      </c>
      <c r="H20" s="10">
        <v>120665.13</v>
      </c>
      <c r="I20" s="6" t="s">
        <v>30</v>
      </c>
    </row>
    <row r="21" spans="1:9" ht="22.5" customHeight="1">
      <c r="A21" s="6" t="s">
        <v>32</v>
      </c>
      <c r="B21" s="6" t="s">
        <v>33</v>
      </c>
      <c r="C21" s="7" t="s">
        <v>34</v>
      </c>
      <c r="D21" s="10">
        <v>9724</v>
      </c>
      <c r="E21" s="9">
        <v>0</v>
      </c>
      <c r="F21" s="9">
        <v>0</v>
      </c>
      <c r="G21" s="9">
        <v>0</v>
      </c>
      <c r="H21" s="10">
        <v>9724</v>
      </c>
      <c r="I21" s="6" t="s">
        <v>30</v>
      </c>
    </row>
    <row r="22" spans="1:9" ht="30.75" customHeight="1">
      <c r="A22" s="6"/>
      <c r="B22" s="6"/>
      <c r="C22" s="7" t="s">
        <v>29</v>
      </c>
      <c r="D22" s="10">
        <v>20806.5</v>
      </c>
      <c r="E22" s="9">
        <v>0</v>
      </c>
      <c r="F22" s="9">
        <v>0</v>
      </c>
      <c r="G22" s="9">
        <v>0</v>
      </c>
      <c r="H22" s="10">
        <v>20806.5</v>
      </c>
      <c r="I22" s="6" t="s">
        <v>30</v>
      </c>
    </row>
    <row r="23" spans="1:9" ht="22.5" customHeight="1">
      <c r="A23" s="6"/>
      <c r="B23" s="6"/>
      <c r="C23" s="7" t="s">
        <v>35</v>
      </c>
      <c r="D23" s="10">
        <v>93225</v>
      </c>
      <c r="E23" s="9">
        <v>0</v>
      </c>
      <c r="F23" s="9">
        <v>0</v>
      </c>
      <c r="G23" s="9">
        <v>0</v>
      </c>
      <c r="H23" s="10">
        <v>93225</v>
      </c>
      <c r="I23" s="6" t="s">
        <v>30</v>
      </c>
    </row>
    <row r="24" spans="1:9" ht="31.5" customHeight="1">
      <c r="A24" s="6"/>
      <c r="B24" s="6"/>
      <c r="C24" s="7" t="s">
        <v>31</v>
      </c>
      <c r="D24" s="10">
        <v>20153.93</v>
      </c>
      <c r="E24" s="9">
        <v>0</v>
      </c>
      <c r="F24" s="9">
        <v>0</v>
      </c>
      <c r="G24" s="9">
        <v>0</v>
      </c>
      <c r="H24" s="10">
        <v>20153.93</v>
      </c>
      <c r="I24" s="6" t="s">
        <v>30</v>
      </c>
    </row>
    <row r="25" spans="1:9" ht="22.5" customHeight="1">
      <c r="A25" s="12">
        <v>4</v>
      </c>
      <c r="B25" s="12" t="s">
        <v>36</v>
      </c>
      <c r="C25" s="7" t="s">
        <v>35</v>
      </c>
      <c r="D25" s="10">
        <v>93225</v>
      </c>
      <c r="E25" s="9">
        <v>0</v>
      </c>
      <c r="F25" s="9">
        <v>0</v>
      </c>
      <c r="G25" s="9">
        <v>0</v>
      </c>
      <c r="H25" s="10">
        <v>93225</v>
      </c>
      <c r="I25" s="6" t="s">
        <v>30</v>
      </c>
    </row>
    <row r="26" spans="1:9" ht="22.5" customHeight="1">
      <c r="A26" s="12"/>
      <c r="B26" s="12"/>
      <c r="C26" s="7" t="s">
        <v>34</v>
      </c>
      <c r="D26" s="10">
        <v>20806.5</v>
      </c>
      <c r="E26" s="9">
        <v>0</v>
      </c>
      <c r="F26" s="9">
        <v>0</v>
      </c>
      <c r="G26" s="9">
        <v>0</v>
      </c>
      <c r="H26" s="10">
        <v>20806.5</v>
      </c>
      <c r="I26" s="6" t="s">
        <v>30</v>
      </c>
    </row>
    <row r="27" spans="1:9" ht="29.25" customHeight="1">
      <c r="A27" s="12"/>
      <c r="B27" s="12"/>
      <c r="C27" s="7" t="s">
        <v>31</v>
      </c>
      <c r="D27" s="10">
        <v>19984.31</v>
      </c>
      <c r="E27" s="9">
        <v>0</v>
      </c>
      <c r="F27" s="9">
        <v>0</v>
      </c>
      <c r="G27" s="9">
        <v>0</v>
      </c>
      <c r="H27" s="10">
        <v>19984.31</v>
      </c>
      <c r="I27" s="6" t="s">
        <v>30</v>
      </c>
    </row>
    <row r="28" spans="1:9" ht="24" customHeight="1">
      <c r="A28" s="12">
        <v>5</v>
      </c>
      <c r="B28" s="12" t="s">
        <v>37</v>
      </c>
      <c r="C28" s="7" t="s">
        <v>35</v>
      </c>
      <c r="D28" s="10">
        <v>100650</v>
      </c>
      <c r="E28" s="9">
        <v>0</v>
      </c>
      <c r="F28" s="9">
        <v>0</v>
      </c>
      <c r="G28" s="9">
        <v>0</v>
      </c>
      <c r="H28" s="10">
        <v>100650</v>
      </c>
      <c r="I28" s="6" t="s">
        <v>20</v>
      </c>
    </row>
    <row r="29" spans="1:9" ht="22.5" customHeight="1">
      <c r="A29" s="12"/>
      <c r="B29" s="12"/>
      <c r="C29" s="7" t="s">
        <v>38</v>
      </c>
      <c r="D29" s="10">
        <v>1869162</v>
      </c>
      <c r="E29" s="9">
        <v>0</v>
      </c>
      <c r="F29" s="9">
        <v>0</v>
      </c>
      <c r="G29" s="9">
        <v>0</v>
      </c>
      <c r="H29" s="10">
        <v>1869162</v>
      </c>
      <c r="I29" s="6" t="s">
        <v>30</v>
      </c>
    </row>
    <row r="30" spans="1:9" ht="23.25" customHeight="1">
      <c r="A30" s="12"/>
      <c r="B30" s="12"/>
      <c r="C30" s="7" t="s">
        <v>39</v>
      </c>
      <c r="D30" s="10">
        <v>15004</v>
      </c>
      <c r="E30" s="9">
        <v>0</v>
      </c>
      <c r="F30" s="9">
        <v>0</v>
      </c>
      <c r="G30" s="9">
        <v>0</v>
      </c>
      <c r="H30" s="10">
        <v>15004</v>
      </c>
      <c r="I30" s="6" t="s">
        <v>20</v>
      </c>
    </row>
    <row r="31" spans="1:9" ht="22.5" customHeight="1">
      <c r="A31" s="12"/>
      <c r="B31" s="12"/>
      <c r="C31" s="7" t="s">
        <v>40</v>
      </c>
      <c r="D31" s="10">
        <v>278637.92</v>
      </c>
      <c r="E31" s="9">
        <v>0</v>
      </c>
      <c r="F31" s="9">
        <v>0</v>
      </c>
      <c r="G31" s="9">
        <v>0</v>
      </c>
      <c r="H31" s="10">
        <v>278637.92</v>
      </c>
      <c r="I31" s="6" t="s">
        <v>30</v>
      </c>
    </row>
    <row r="32" spans="1:9" ht="22.5" customHeight="1">
      <c r="A32" s="12"/>
      <c r="B32" s="12"/>
      <c r="C32" s="7" t="s">
        <v>34</v>
      </c>
      <c r="D32" s="10">
        <v>17765</v>
      </c>
      <c r="E32" s="9">
        <v>0</v>
      </c>
      <c r="F32" s="9">
        <v>0</v>
      </c>
      <c r="G32" s="9">
        <v>0</v>
      </c>
      <c r="H32" s="10">
        <v>17765</v>
      </c>
      <c r="I32" s="6" t="s">
        <v>20</v>
      </c>
    </row>
    <row r="33" spans="1:9" ht="22.5" customHeight="1">
      <c r="A33" s="12"/>
      <c r="B33" s="12"/>
      <c r="C33" s="7" t="s">
        <v>18</v>
      </c>
      <c r="D33" s="10">
        <v>329912.2</v>
      </c>
      <c r="E33" s="9">
        <v>0</v>
      </c>
      <c r="F33" s="9">
        <v>0</v>
      </c>
      <c r="G33" s="9">
        <v>0</v>
      </c>
      <c r="H33" s="10">
        <v>329912.2</v>
      </c>
      <c r="I33" s="6" t="s">
        <v>30</v>
      </c>
    </row>
    <row r="34" spans="1:9" ht="22.5" customHeight="1">
      <c r="A34" s="12"/>
      <c r="B34" s="12"/>
      <c r="C34" s="7" t="s">
        <v>41</v>
      </c>
      <c r="D34" s="10">
        <v>22165</v>
      </c>
      <c r="E34" s="9">
        <v>0</v>
      </c>
      <c r="F34" s="9">
        <v>0</v>
      </c>
      <c r="G34" s="9">
        <v>0</v>
      </c>
      <c r="H34" s="10">
        <v>22165</v>
      </c>
      <c r="I34" s="6" t="s">
        <v>20</v>
      </c>
    </row>
    <row r="35" spans="1:9" ht="22.5" customHeight="1">
      <c r="A35" s="12"/>
      <c r="B35" s="12"/>
      <c r="C35" s="7" t="s">
        <v>22</v>
      </c>
      <c r="D35" s="10">
        <v>411624.2</v>
      </c>
      <c r="E35" s="9">
        <v>0</v>
      </c>
      <c r="F35" s="9">
        <v>0</v>
      </c>
      <c r="G35" s="9">
        <v>0</v>
      </c>
      <c r="H35" s="10">
        <v>411624.2</v>
      </c>
      <c r="I35" s="6" t="s">
        <v>30</v>
      </c>
    </row>
    <row r="36" spans="1:9" ht="30" customHeight="1">
      <c r="A36" s="12"/>
      <c r="B36" s="12"/>
      <c r="C36" s="7" t="s">
        <v>31</v>
      </c>
      <c r="D36" s="10">
        <v>12705</v>
      </c>
      <c r="E36" s="9">
        <v>0</v>
      </c>
      <c r="F36" s="9">
        <v>0</v>
      </c>
      <c r="G36" s="9">
        <v>0</v>
      </c>
      <c r="H36" s="10">
        <v>12705</v>
      </c>
      <c r="I36" s="6" t="s">
        <v>20</v>
      </c>
    </row>
    <row r="37" spans="1:9" ht="22.5" customHeight="1">
      <c r="A37" s="12"/>
      <c r="B37" s="12"/>
      <c r="C37" s="7" t="s">
        <v>26</v>
      </c>
      <c r="D37" s="10">
        <v>235943.4</v>
      </c>
      <c r="E37" s="9">
        <v>0</v>
      </c>
      <c r="F37" s="9">
        <v>0</v>
      </c>
      <c r="G37" s="9">
        <v>0</v>
      </c>
      <c r="H37" s="10">
        <v>235943.4</v>
      </c>
      <c r="I37" s="6" t="s">
        <v>30</v>
      </c>
    </row>
    <row r="38" spans="1:9" ht="22.5" customHeight="1">
      <c r="A38" s="12">
        <v>6</v>
      </c>
      <c r="B38" s="12" t="s">
        <v>42</v>
      </c>
      <c r="C38" s="7" t="s">
        <v>43</v>
      </c>
      <c r="D38" s="10">
        <v>3125004.48</v>
      </c>
      <c r="E38" s="9">
        <v>0</v>
      </c>
      <c r="F38" s="9">
        <v>0</v>
      </c>
      <c r="G38" s="9">
        <v>0</v>
      </c>
      <c r="H38" s="10">
        <v>3125004.48</v>
      </c>
      <c r="I38" s="6" t="s">
        <v>20</v>
      </c>
    </row>
    <row r="39" spans="1:9" ht="13.5" customHeight="1">
      <c r="A39" s="13" t="s">
        <v>44</v>
      </c>
      <c r="B39" s="13"/>
      <c r="C39" s="13"/>
      <c r="D39" s="14">
        <f>SUM(D14:D38)</f>
        <v>10533807.39</v>
      </c>
      <c r="E39" s="14">
        <f>SUM(E14:E38)</f>
        <v>0</v>
      </c>
      <c r="F39" s="14">
        <f>SUM(F14:F38)</f>
        <v>0</v>
      </c>
      <c r="G39" s="14">
        <f>SUM(G14:G38)</f>
        <v>0</v>
      </c>
      <c r="H39" s="14">
        <f>SUM(H14:H38)</f>
        <v>10533807.39</v>
      </c>
      <c r="I39" s="6"/>
    </row>
    <row r="40" ht="14.25"/>
  </sheetData>
  <sheetProtection selectLockedCells="1" selectUnlockedCells="1"/>
  <mergeCells count="25">
    <mergeCell ref="H1:I1"/>
    <mergeCell ref="F3:I3"/>
    <mergeCell ref="F4:I4"/>
    <mergeCell ref="F5:I5"/>
    <mergeCell ref="G6:I6"/>
    <mergeCell ref="G7:I7"/>
    <mergeCell ref="A8:I8"/>
    <mergeCell ref="A10:A12"/>
    <mergeCell ref="B10:B12"/>
    <mergeCell ref="C10:C12"/>
    <mergeCell ref="D10:H10"/>
    <mergeCell ref="I10:I12"/>
    <mergeCell ref="D11:D12"/>
    <mergeCell ref="E11:H11"/>
    <mergeCell ref="A13:A16"/>
    <mergeCell ref="B13:B16"/>
    <mergeCell ref="A17:A20"/>
    <mergeCell ref="B17:B20"/>
    <mergeCell ref="A22:A24"/>
    <mergeCell ref="B22:B24"/>
    <mergeCell ref="A25:A27"/>
    <mergeCell ref="B25:B27"/>
    <mergeCell ref="A28:A37"/>
    <mergeCell ref="B28:B37"/>
    <mergeCell ref="A39:C39"/>
  </mergeCells>
  <printOptions/>
  <pageMargins left="0.7875" right="0.7875" top="0.7875" bottom="0.7875" header="0.5118055555555555" footer="0.5118055555555555"/>
  <pageSetup firstPageNumber="1" useFirstPageNumber="1" horizontalDpi="300" verticalDpi="300" orientation="landscape" paperSize="9" scale="95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6"/>
  <sheetViews>
    <sheetView tabSelected="1" zoomScale="105" zoomScaleNormal="105" workbookViewId="0" topLeftCell="A4">
      <selection activeCell="E6" sqref="E6"/>
    </sheetView>
  </sheetViews>
  <sheetFormatPr defaultColWidth="10.28125" defaultRowHeight="12.75" customHeight="1"/>
  <cols>
    <col min="1" max="2" width="4.140625" style="0" customWidth="1"/>
    <col min="3" max="3" width="14.28125" style="0" customWidth="1"/>
    <col min="4" max="4" width="22.7109375" style="0" customWidth="1"/>
    <col min="5" max="5" width="9.57421875" style="0" customWidth="1"/>
    <col min="6" max="7" width="7.421875" style="0" customWidth="1"/>
    <col min="8" max="8" width="10.00390625" style="0" customWidth="1"/>
    <col min="9" max="9" width="9.57421875" style="0" customWidth="1"/>
    <col min="10" max="11" width="7.421875" style="0" customWidth="1"/>
    <col min="12" max="12" width="12.8515625" style="0" customWidth="1"/>
    <col min="13" max="14" width="5.421875" style="0" customWidth="1"/>
    <col min="15" max="15" width="5.421875" style="15" customWidth="1"/>
    <col min="16" max="17" width="5.421875" style="0" customWidth="1"/>
    <col min="18" max="16384" width="10.8515625" style="0" customWidth="1"/>
  </cols>
  <sheetData>
    <row r="1" spans="5:17" ht="12.75" customHeight="1">
      <c r="E1" s="16"/>
      <c r="F1" s="16"/>
      <c r="G1" s="16"/>
      <c r="H1" s="16"/>
      <c r="I1" s="16"/>
      <c r="J1" s="17" t="s">
        <v>45</v>
      </c>
      <c r="K1" s="17"/>
      <c r="L1" s="17"/>
      <c r="M1" s="18"/>
      <c r="N1" s="18"/>
      <c r="O1" s="18"/>
      <c r="P1" s="18"/>
      <c r="Q1" s="18"/>
    </row>
    <row r="2" spans="5:17" ht="12.75" customHeight="1">
      <c r="E2" s="16"/>
      <c r="F2" s="16"/>
      <c r="G2" s="16"/>
      <c r="H2" s="16"/>
      <c r="I2" s="16"/>
      <c r="J2" s="16"/>
      <c r="K2" s="17"/>
      <c r="L2" s="17"/>
      <c r="M2" s="18"/>
      <c r="N2" s="18"/>
      <c r="O2" s="18"/>
      <c r="P2" s="18"/>
      <c r="Q2" s="18"/>
    </row>
    <row r="3" spans="5:17" ht="12.75" customHeight="1">
      <c r="E3" s="16"/>
      <c r="F3" s="16"/>
      <c r="G3" s="16"/>
      <c r="H3" s="16"/>
      <c r="I3" s="16"/>
      <c r="J3" s="16"/>
      <c r="K3" s="17" t="s">
        <v>1</v>
      </c>
      <c r="L3" s="17"/>
      <c r="M3" s="18"/>
      <c r="N3" s="18"/>
      <c r="O3" s="18"/>
      <c r="P3" s="18"/>
      <c r="Q3" s="18"/>
    </row>
    <row r="4" spans="5:17" ht="12.75" customHeight="1">
      <c r="E4" s="19" t="s">
        <v>46</v>
      </c>
      <c r="F4" s="19"/>
      <c r="G4" s="19"/>
      <c r="H4" s="19"/>
      <c r="I4" s="19"/>
      <c r="J4" s="19"/>
      <c r="K4" s="19"/>
      <c r="L4" s="19"/>
      <c r="M4" s="18"/>
      <c r="N4" s="18"/>
      <c r="O4" s="18"/>
      <c r="P4" s="18"/>
      <c r="Q4" s="18"/>
    </row>
    <row r="5" spans="5:17" ht="12.75" customHeight="1">
      <c r="E5" s="19" t="s">
        <v>47</v>
      </c>
      <c r="F5" s="19"/>
      <c r="G5" s="19"/>
      <c r="H5" s="19"/>
      <c r="I5" s="19"/>
      <c r="J5" s="19"/>
      <c r="K5" s="19"/>
      <c r="L5" s="19"/>
      <c r="M5" s="18"/>
      <c r="N5" s="18"/>
      <c r="O5" s="18"/>
      <c r="P5" s="18"/>
      <c r="Q5" s="18"/>
    </row>
    <row r="6" spans="4:17" ht="12.75" customHeight="1">
      <c r="D6" s="20"/>
      <c r="E6" s="21" t="s">
        <v>48</v>
      </c>
      <c r="F6" s="21"/>
      <c r="G6" s="21"/>
      <c r="H6" s="21"/>
      <c r="I6" s="21"/>
      <c r="J6" s="21"/>
      <c r="K6" s="21"/>
      <c r="L6" s="21"/>
      <c r="M6" s="18"/>
      <c r="N6" s="18"/>
      <c r="O6" s="18"/>
      <c r="P6" s="18"/>
      <c r="Q6" s="18"/>
    </row>
    <row r="7" spans="8:17" ht="12.75" customHeight="1">
      <c r="H7" s="18"/>
      <c r="I7" s="18"/>
      <c r="J7" s="18"/>
      <c r="K7" s="18"/>
      <c r="L7" s="18"/>
      <c r="M7" s="18"/>
      <c r="N7" s="18"/>
      <c r="O7" s="18"/>
      <c r="P7" s="18"/>
      <c r="Q7" s="18"/>
    </row>
    <row r="8" spans="8:17" ht="12.75" customHeight="1">
      <c r="H8" s="18"/>
      <c r="I8" s="18"/>
      <c r="J8" s="18"/>
      <c r="K8" s="18"/>
      <c r="L8" s="18"/>
      <c r="M8" s="18"/>
      <c r="N8" s="18"/>
      <c r="O8" s="18"/>
      <c r="P8" s="18"/>
      <c r="Q8" s="18"/>
    </row>
    <row r="9" spans="8:17" ht="12.75" customHeight="1">
      <c r="H9" s="18"/>
      <c r="I9" s="18"/>
      <c r="J9" s="18"/>
      <c r="K9" s="18"/>
      <c r="L9" s="18"/>
      <c r="M9" s="18"/>
      <c r="N9" s="18"/>
      <c r="O9" s="18"/>
      <c r="P9" s="18"/>
      <c r="Q9" s="18"/>
    </row>
    <row r="10" spans="1:12" ht="33" customHeight="1">
      <c r="A10" s="22" t="s">
        <v>49</v>
      </c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</row>
    <row r="11" ht="18" customHeight="1"/>
    <row r="12" ht="12.75" customHeight="1"/>
    <row r="13" spans="1:17" ht="33" customHeight="1">
      <c r="A13" s="23" t="s">
        <v>5</v>
      </c>
      <c r="B13" s="23" t="s">
        <v>5</v>
      </c>
      <c r="C13" s="24" t="s">
        <v>6</v>
      </c>
      <c r="D13" s="24" t="s">
        <v>50</v>
      </c>
      <c r="E13" s="23" t="s">
        <v>51</v>
      </c>
      <c r="F13" s="23" t="s">
        <v>52</v>
      </c>
      <c r="G13" s="23" t="s">
        <v>53</v>
      </c>
      <c r="H13" s="23" t="s">
        <v>8</v>
      </c>
      <c r="I13" s="23"/>
      <c r="J13" s="23"/>
      <c r="K13" s="23"/>
      <c r="L13" s="23"/>
      <c r="M13" s="25"/>
      <c r="N13" s="25"/>
      <c r="O13" s="25"/>
      <c r="P13" s="26"/>
      <c r="Q13" s="27"/>
    </row>
    <row r="14" spans="1:17" ht="19.5" customHeight="1">
      <c r="A14" s="23"/>
      <c r="B14" s="23"/>
      <c r="C14" s="24"/>
      <c r="D14" s="24"/>
      <c r="E14" s="24"/>
      <c r="F14" s="23"/>
      <c r="G14" s="23"/>
      <c r="H14" s="23" t="s">
        <v>54</v>
      </c>
      <c r="I14" s="23"/>
      <c r="J14" s="23"/>
      <c r="K14" s="23"/>
      <c r="L14" s="23" t="s">
        <v>55</v>
      </c>
      <c r="M14" s="27"/>
      <c r="N14" s="27"/>
      <c r="O14" s="27"/>
      <c r="P14" s="27"/>
      <c r="Q14" s="27"/>
    </row>
    <row r="15" spans="1:17" ht="63.75" customHeight="1">
      <c r="A15" s="23"/>
      <c r="B15" s="23"/>
      <c r="C15" s="23"/>
      <c r="D15" s="23"/>
      <c r="E15" s="23"/>
      <c r="F15" s="23"/>
      <c r="G15" s="23"/>
      <c r="H15" s="23" t="s">
        <v>56</v>
      </c>
      <c r="I15" s="23" t="s">
        <v>57</v>
      </c>
      <c r="J15" s="23" t="s">
        <v>58</v>
      </c>
      <c r="K15" s="23" t="s">
        <v>59</v>
      </c>
      <c r="L15" s="23"/>
      <c r="M15" s="28"/>
      <c r="N15" s="28"/>
      <c r="O15" s="28"/>
      <c r="P15" s="28"/>
      <c r="Q15" s="28"/>
    </row>
    <row r="16" spans="1:17" ht="12.75" customHeight="1">
      <c r="A16" s="29">
        <v>1</v>
      </c>
      <c r="B16" s="30">
        <v>2</v>
      </c>
      <c r="C16" s="30">
        <v>3</v>
      </c>
      <c r="D16" s="30">
        <v>4</v>
      </c>
      <c r="E16" s="30">
        <v>5</v>
      </c>
      <c r="F16" s="30">
        <v>6</v>
      </c>
      <c r="G16" s="30">
        <v>7</v>
      </c>
      <c r="H16" s="30">
        <v>8</v>
      </c>
      <c r="I16" s="30">
        <v>9</v>
      </c>
      <c r="J16" s="30">
        <v>10</v>
      </c>
      <c r="K16" s="30">
        <v>11</v>
      </c>
      <c r="L16" s="30">
        <v>12</v>
      </c>
      <c r="M16" s="28"/>
      <c r="N16" s="28"/>
      <c r="O16" s="28"/>
      <c r="P16" s="28"/>
      <c r="Q16" s="28"/>
    </row>
    <row r="17" spans="1:17" ht="24.75" customHeight="1">
      <c r="A17" s="29">
        <v>1</v>
      </c>
      <c r="B17" s="31">
        <v>1</v>
      </c>
      <c r="C17" s="6" t="s">
        <v>17</v>
      </c>
      <c r="D17" s="7" t="s">
        <v>18</v>
      </c>
      <c r="E17" s="32">
        <v>98</v>
      </c>
      <c r="F17" s="32" t="s">
        <v>60</v>
      </c>
      <c r="G17" s="32">
        <v>1700</v>
      </c>
      <c r="H17" s="32">
        <f aca="true" t="shared" si="0" ref="H17:H35">G17*E17</f>
        <v>166600</v>
      </c>
      <c r="I17" s="32">
        <f aca="true" t="shared" si="1" ref="I17:I35">H17*0.05</f>
        <v>8330</v>
      </c>
      <c r="J17" s="32">
        <f aca="true" t="shared" si="2" ref="J17:J35">H17*0.0214</f>
        <v>3565.2400000000002</v>
      </c>
      <c r="K17" s="32">
        <f aca="true" t="shared" si="3" ref="K17:K35">H17*0.005</f>
        <v>833</v>
      </c>
      <c r="L17" s="33">
        <f aca="true" t="shared" si="4" ref="L17:L35">K17+J17+I17+H17</f>
        <v>179328.24</v>
      </c>
      <c r="M17" s="34"/>
      <c r="N17" s="34"/>
      <c r="O17" s="34"/>
      <c r="P17" s="34"/>
      <c r="Q17" s="34"/>
    </row>
    <row r="18" spans="1:17" ht="24" customHeight="1">
      <c r="A18" s="29">
        <v>2</v>
      </c>
      <c r="B18" s="31">
        <v>2</v>
      </c>
      <c r="C18" s="6" t="s">
        <v>21</v>
      </c>
      <c r="D18" s="7" t="s">
        <v>22</v>
      </c>
      <c r="E18" s="32">
        <v>380</v>
      </c>
      <c r="F18" s="32" t="s">
        <v>60</v>
      </c>
      <c r="G18" s="32">
        <v>1500</v>
      </c>
      <c r="H18" s="32">
        <f t="shared" si="0"/>
        <v>570000</v>
      </c>
      <c r="I18" s="32">
        <f t="shared" si="1"/>
        <v>28500</v>
      </c>
      <c r="J18" s="32">
        <f t="shared" si="2"/>
        <v>12198.000000000002</v>
      </c>
      <c r="K18" s="32">
        <f t="shared" si="3"/>
        <v>2850</v>
      </c>
      <c r="L18" s="33">
        <f t="shared" si="4"/>
        <v>613548</v>
      </c>
      <c r="M18" s="34"/>
      <c r="N18" s="34"/>
      <c r="O18" s="34"/>
      <c r="P18" s="34"/>
      <c r="Q18" s="34"/>
    </row>
    <row r="19" spans="1:17" ht="24" customHeight="1">
      <c r="A19" s="29">
        <v>3</v>
      </c>
      <c r="B19" s="31">
        <v>3</v>
      </c>
      <c r="C19" s="6" t="s">
        <v>23</v>
      </c>
      <c r="D19" s="7" t="s">
        <v>24</v>
      </c>
      <c r="E19" s="32">
        <v>785</v>
      </c>
      <c r="F19" s="32" t="s">
        <v>61</v>
      </c>
      <c r="G19" s="32">
        <v>3000</v>
      </c>
      <c r="H19" s="32">
        <f t="shared" si="0"/>
        <v>2355000</v>
      </c>
      <c r="I19" s="32">
        <f t="shared" si="1"/>
        <v>117750</v>
      </c>
      <c r="J19" s="32">
        <f t="shared" si="2"/>
        <v>50397.00000000001</v>
      </c>
      <c r="K19" s="32">
        <f t="shared" si="3"/>
        <v>11775</v>
      </c>
      <c r="L19" s="33">
        <f t="shared" si="4"/>
        <v>2534922</v>
      </c>
      <c r="M19" s="34"/>
      <c r="N19" s="34"/>
      <c r="O19" s="34"/>
      <c r="P19" s="34"/>
      <c r="Q19" s="34"/>
    </row>
    <row r="20" spans="1:17" ht="32.25" customHeight="1">
      <c r="A20" s="29"/>
      <c r="B20" s="31"/>
      <c r="C20" s="6" t="s">
        <v>25</v>
      </c>
      <c r="D20" s="35" t="s">
        <v>26</v>
      </c>
      <c r="E20" s="36">
        <v>1548.7</v>
      </c>
      <c r="F20" s="36" t="s">
        <v>61</v>
      </c>
      <c r="G20" s="36">
        <v>300</v>
      </c>
      <c r="H20" s="36">
        <f t="shared" si="0"/>
        <v>464610</v>
      </c>
      <c r="I20" s="36">
        <f t="shared" si="1"/>
        <v>23230.5</v>
      </c>
      <c r="J20" s="32">
        <f t="shared" si="2"/>
        <v>9942.654</v>
      </c>
      <c r="K20" s="32">
        <f t="shared" si="3"/>
        <v>2323.05</v>
      </c>
      <c r="L20" s="33">
        <f t="shared" si="4"/>
        <v>500106.204</v>
      </c>
      <c r="M20" s="37"/>
      <c r="N20" s="37"/>
      <c r="O20" s="37"/>
      <c r="P20" s="37"/>
      <c r="Q20" s="37"/>
    </row>
    <row r="21" spans="1:17" ht="24" customHeight="1">
      <c r="A21" s="38">
        <v>2</v>
      </c>
      <c r="B21" s="38">
        <v>2</v>
      </c>
      <c r="C21" s="39" t="s">
        <v>28</v>
      </c>
      <c r="D21" s="35" t="s">
        <v>22</v>
      </c>
      <c r="E21" s="36">
        <v>44</v>
      </c>
      <c r="F21" s="36" t="s">
        <v>60</v>
      </c>
      <c r="G21" s="36">
        <v>1300</v>
      </c>
      <c r="H21" s="36">
        <f t="shared" si="0"/>
        <v>57200</v>
      </c>
      <c r="I21" s="36">
        <f t="shared" si="1"/>
        <v>2860</v>
      </c>
      <c r="J21" s="32">
        <f t="shared" si="2"/>
        <v>1224.0800000000002</v>
      </c>
      <c r="K21" s="32">
        <f t="shared" si="3"/>
        <v>286</v>
      </c>
      <c r="L21" s="33">
        <f t="shared" si="4"/>
        <v>61570.08</v>
      </c>
      <c r="M21" s="37"/>
      <c r="N21" s="37"/>
      <c r="O21" s="37"/>
      <c r="P21" s="37"/>
      <c r="Q21" s="37"/>
    </row>
    <row r="22" spans="1:17" ht="47.25" customHeight="1">
      <c r="A22" s="38"/>
      <c r="B22" s="38"/>
      <c r="C22" s="39"/>
      <c r="D22" s="35" t="s">
        <v>26</v>
      </c>
      <c r="E22" s="40">
        <v>393.79</v>
      </c>
      <c r="F22" s="36" t="s">
        <v>61</v>
      </c>
      <c r="G22" s="36">
        <v>300</v>
      </c>
      <c r="H22" s="36">
        <f t="shared" si="0"/>
        <v>118137</v>
      </c>
      <c r="I22" s="36">
        <f t="shared" si="1"/>
        <v>5906.85</v>
      </c>
      <c r="J22" s="32">
        <f t="shared" si="2"/>
        <v>2528.1318</v>
      </c>
      <c r="K22" s="32">
        <f t="shared" si="3"/>
        <v>590.6850000000001</v>
      </c>
      <c r="L22" s="33">
        <f t="shared" si="4"/>
        <v>127162.6668</v>
      </c>
      <c r="M22" s="37"/>
      <c r="N22" s="37"/>
      <c r="O22" s="37"/>
      <c r="P22" s="37"/>
      <c r="Q22" s="37"/>
    </row>
    <row r="23" spans="1:17" ht="24" customHeight="1">
      <c r="A23" s="38">
        <v>3</v>
      </c>
      <c r="B23" s="38">
        <v>3</v>
      </c>
      <c r="C23" s="41" t="s">
        <v>33</v>
      </c>
      <c r="D23" s="35" t="s">
        <v>18</v>
      </c>
      <c r="E23" s="36">
        <v>104</v>
      </c>
      <c r="F23" s="36" t="s">
        <v>60</v>
      </c>
      <c r="G23" s="36">
        <v>1700</v>
      </c>
      <c r="H23" s="36">
        <f t="shared" si="0"/>
        <v>176800</v>
      </c>
      <c r="I23" s="36">
        <f t="shared" si="1"/>
        <v>8840</v>
      </c>
      <c r="J23" s="32">
        <f t="shared" si="2"/>
        <v>3783.5200000000004</v>
      </c>
      <c r="K23" s="32">
        <f t="shared" si="3"/>
        <v>884</v>
      </c>
      <c r="L23" s="33">
        <f t="shared" si="4"/>
        <v>190307.52</v>
      </c>
      <c r="M23" s="37"/>
      <c r="N23" s="37"/>
      <c r="O23" s="37"/>
      <c r="P23" s="37"/>
      <c r="Q23" s="37"/>
    </row>
    <row r="24" spans="1:17" ht="24" customHeight="1">
      <c r="A24" s="38"/>
      <c r="B24" s="38"/>
      <c r="C24" s="41"/>
      <c r="D24" s="35" t="s">
        <v>22</v>
      </c>
      <c r="E24" s="36">
        <v>291</v>
      </c>
      <c r="F24" s="36" t="s">
        <v>60</v>
      </c>
      <c r="G24" s="36">
        <v>1300</v>
      </c>
      <c r="H24" s="36">
        <f t="shared" si="0"/>
        <v>378300</v>
      </c>
      <c r="I24" s="36">
        <f t="shared" si="1"/>
        <v>18915</v>
      </c>
      <c r="J24" s="32">
        <f t="shared" si="2"/>
        <v>8095.620000000001</v>
      </c>
      <c r="K24" s="32">
        <f t="shared" si="3"/>
        <v>1891.5</v>
      </c>
      <c r="L24" s="33">
        <f t="shared" si="4"/>
        <v>407202.12</v>
      </c>
      <c r="M24" s="37"/>
      <c r="N24" s="37"/>
      <c r="O24" s="37"/>
      <c r="P24" s="37"/>
      <c r="Q24" s="37"/>
    </row>
    <row r="25" spans="1:17" ht="24" customHeight="1">
      <c r="A25" s="38"/>
      <c r="B25" s="38"/>
      <c r="C25" s="41"/>
      <c r="D25" s="35" t="s">
        <v>24</v>
      </c>
      <c r="E25" s="36">
        <v>565</v>
      </c>
      <c r="F25" s="36" t="s">
        <v>61</v>
      </c>
      <c r="G25" s="36">
        <v>3000</v>
      </c>
      <c r="H25" s="36">
        <f t="shared" si="0"/>
        <v>1695000</v>
      </c>
      <c r="I25" s="36">
        <f t="shared" si="1"/>
        <v>84750</v>
      </c>
      <c r="J25" s="32">
        <f t="shared" si="2"/>
        <v>36273.00000000001</v>
      </c>
      <c r="K25" s="32">
        <f t="shared" si="3"/>
        <v>8475</v>
      </c>
      <c r="L25" s="33">
        <f t="shared" si="4"/>
        <v>1824498</v>
      </c>
      <c r="M25" s="37"/>
      <c r="N25" s="37"/>
      <c r="O25" s="37"/>
      <c r="P25" s="37"/>
      <c r="Q25" s="37"/>
    </row>
    <row r="26" spans="1:17" ht="39.75" customHeight="1">
      <c r="A26" s="38"/>
      <c r="B26" s="38"/>
      <c r="C26" s="41"/>
      <c r="D26" s="35" t="s">
        <v>26</v>
      </c>
      <c r="E26" s="36">
        <v>1221.45</v>
      </c>
      <c r="F26" s="36" t="s">
        <v>61</v>
      </c>
      <c r="G26" s="36">
        <v>300</v>
      </c>
      <c r="H26" s="36">
        <f t="shared" si="0"/>
        <v>366435</v>
      </c>
      <c r="I26" s="36">
        <f t="shared" si="1"/>
        <v>18321.75</v>
      </c>
      <c r="J26" s="32">
        <f t="shared" si="2"/>
        <v>7841.709000000001</v>
      </c>
      <c r="K26" s="32">
        <f t="shared" si="3"/>
        <v>1832.175</v>
      </c>
      <c r="L26" s="33">
        <f t="shared" si="4"/>
        <v>394430.634</v>
      </c>
      <c r="M26" s="37"/>
      <c r="N26" s="37"/>
      <c r="O26" s="37"/>
      <c r="P26" s="37"/>
      <c r="Q26" s="37"/>
    </row>
    <row r="27" spans="1:17" ht="24" customHeight="1">
      <c r="A27" s="38">
        <v>4</v>
      </c>
      <c r="B27" s="38">
        <v>4</v>
      </c>
      <c r="C27" s="41" t="s">
        <v>36</v>
      </c>
      <c r="D27" s="35" t="s">
        <v>24</v>
      </c>
      <c r="E27" s="36">
        <v>565</v>
      </c>
      <c r="F27" s="36" t="s">
        <v>61</v>
      </c>
      <c r="G27" s="36">
        <v>3000</v>
      </c>
      <c r="H27" s="36">
        <f t="shared" si="0"/>
        <v>1695000</v>
      </c>
      <c r="I27" s="36">
        <f t="shared" si="1"/>
        <v>84750</v>
      </c>
      <c r="J27" s="32">
        <f t="shared" si="2"/>
        <v>36273.00000000001</v>
      </c>
      <c r="K27" s="32">
        <f t="shared" si="3"/>
        <v>8475</v>
      </c>
      <c r="L27" s="33">
        <f t="shared" si="4"/>
        <v>1824498</v>
      </c>
      <c r="M27" s="37"/>
      <c r="N27" s="37"/>
      <c r="O27" s="37"/>
      <c r="P27" s="37"/>
      <c r="Q27" s="37"/>
    </row>
    <row r="28" spans="1:17" ht="24" customHeight="1">
      <c r="A28" s="38"/>
      <c r="B28" s="38"/>
      <c r="C28" s="41"/>
      <c r="D28" s="35" t="s">
        <v>18</v>
      </c>
      <c r="E28" s="36">
        <v>104</v>
      </c>
      <c r="F28" s="36" t="s">
        <v>60</v>
      </c>
      <c r="G28" s="36">
        <v>1700</v>
      </c>
      <c r="H28" s="36">
        <f t="shared" si="0"/>
        <v>176800</v>
      </c>
      <c r="I28" s="36">
        <f t="shared" si="1"/>
        <v>8840</v>
      </c>
      <c r="J28" s="32">
        <f t="shared" si="2"/>
        <v>3783.5200000000004</v>
      </c>
      <c r="K28" s="32">
        <f t="shared" si="3"/>
        <v>884</v>
      </c>
      <c r="L28" s="33">
        <f t="shared" si="4"/>
        <v>190307.52</v>
      </c>
      <c r="M28" s="37"/>
      <c r="N28" s="37"/>
      <c r="O28" s="37"/>
      <c r="P28" s="37"/>
      <c r="Q28" s="37"/>
    </row>
    <row r="29" spans="1:17" ht="40.5" customHeight="1">
      <c r="A29" s="38"/>
      <c r="B29" s="38"/>
      <c r="C29" s="41"/>
      <c r="D29" s="35" t="s">
        <v>26</v>
      </c>
      <c r="E29" s="36">
        <v>1211.17</v>
      </c>
      <c r="F29" s="36" t="s">
        <v>61</v>
      </c>
      <c r="G29" s="36">
        <v>300</v>
      </c>
      <c r="H29" s="36">
        <f t="shared" si="0"/>
        <v>363351</v>
      </c>
      <c r="I29" s="36">
        <f t="shared" si="1"/>
        <v>18167.55</v>
      </c>
      <c r="J29" s="32">
        <f t="shared" si="2"/>
        <v>7775.711400000001</v>
      </c>
      <c r="K29" s="32">
        <f t="shared" si="3"/>
        <v>1816.755</v>
      </c>
      <c r="L29" s="33">
        <f t="shared" si="4"/>
        <v>391111.0164</v>
      </c>
      <c r="M29" s="37"/>
      <c r="N29" s="37"/>
      <c r="O29" s="37"/>
      <c r="P29" s="37"/>
      <c r="Q29" s="37"/>
    </row>
    <row r="30" spans="1:17" ht="24" customHeight="1">
      <c r="A30" s="38">
        <v>5</v>
      </c>
      <c r="B30" s="38">
        <v>5</v>
      </c>
      <c r="C30" s="41" t="s">
        <v>37</v>
      </c>
      <c r="D30" s="35" t="s">
        <v>24</v>
      </c>
      <c r="E30" s="36">
        <v>610</v>
      </c>
      <c r="F30" s="36" t="s">
        <v>61</v>
      </c>
      <c r="G30" s="36">
        <v>3000</v>
      </c>
      <c r="H30" s="36">
        <f t="shared" si="0"/>
        <v>1830000</v>
      </c>
      <c r="I30" s="36">
        <f t="shared" si="1"/>
        <v>91500</v>
      </c>
      <c r="J30" s="32">
        <f t="shared" si="2"/>
        <v>39162.00000000001</v>
      </c>
      <c r="K30" s="32">
        <f t="shared" si="3"/>
        <v>9150</v>
      </c>
      <c r="L30" s="33">
        <f t="shared" si="4"/>
        <v>1969812</v>
      </c>
      <c r="M30" s="37"/>
      <c r="N30" s="37"/>
      <c r="O30" s="37"/>
      <c r="P30" s="37"/>
      <c r="Q30" s="37"/>
    </row>
    <row r="31" spans="1:17" ht="24" customHeight="1">
      <c r="A31" s="38"/>
      <c r="B31" s="38"/>
      <c r="C31" s="41"/>
      <c r="D31" s="35" t="s">
        <v>40</v>
      </c>
      <c r="E31" s="36">
        <v>124</v>
      </c>
      <c r="F31" s="36" t="s">
        <v>60</v>
      </c>
      <c r="G31" s="36">
        <v>2200</v>
      </c>
      <c r="H31" s="36">
        <f t="shared" si="0"/>
        <v>272800</v>
      </c>
      <c r="I31" s="36">
        <f t="shared" si="1"/>
        <v>13640</v>
      </c>
      <c r="J31" s="32">
        <f t="shared" si="2"/>
        <v>5837.920000000001</v>
      </c>
      <c r="K31" s="32">
        <f t="shared" si="3"/>
        <v>1364</v>
      </c>
      <c r="L31" s="33">
        <f t="shared" si="4"/>
        <v>293641.92</v>
      </c>
      <c r="M31" s="37"/>
      <c r="N31" s="37"/>
      <c r="O31" s="37"/>
      <c r="P31" s="37"/>
      <c r="Q31" s="37"/>
    </row>
    <row r="32" spans="1:17" ht="24" customHeight="1">
      <c r="A32" s="38"/>
      <c r="B32" s="38"/>
      <c r="C32" s="41"/>
      <c r="D32" s="35" t="s">
        <v>18</v>
      </c>
      <c r="E32" s="36">
        <v>190</v>
      </c>
      <c r="F32" s="36" t="s">
        <v>60</v>
      </c>
      <c r="G32" s="36">
        <v>1700</v>
      </c>
      <c r="H32" s="36">
        <f t="shared" si="0"/>
        <v>323000</v>
      </c>
      <c r="I32" s="36">
        <f t="shared" si="1"/>
        <v>16150</v>
      </c>
      <c r="J32" s="32">
        <f t="shared" si="2"/>
        <v>6912.200000000001</v>
      </c>
      <c r="K32" s="32">
        <f t="shared" si="3"/>
        <v>1615</v>
      </c>
      <c r="L32" s="33">
        <f t="shared" si="4"/>
        <v>347677.2</v>
      </c>
      <c r="M32" s="37"/>
      <c r="N32" s="37"/>
      <c r="O32" s="37"/>
      <c r="P32" s="37"/>
      <c r="Q32" s="37"/>
    </row>
    <row r="33" spans="1:17" ht="24" customHeight="1">
      <c r="A33" s="38"/>
      <c r="B33" s="38"/>
      <c r="C33" s="41"/>
      <c r="D33" s="35" t="s">
        <v>22</v>
      </c>
      <c r="E33" s="36">
        <v>310</v>
      </c>
      <c r="F33" s="36" t="s">
        <v>60</v>
      </c>
      <c r="G33" s="36">
        <v>1300</v>
      </c>
      <c r="H33" s="36">
        <f t="shared" si="0"/>
        <v>403000</v>
      </c>
      <c r="I33" s="36">
        <f t="shared" si="1"/>
        <v>20150</v>
      </c>
      <c r="J33" s="32">
        <f t="shared" si="2"/>
        <v>8624.2</v>
      </c>
      <c r="K33" s="32">
        <f t="shared" si="3"/>
        <v>2015</v>
      </c>
      <c r="L33" s="33">
        <f t="shared" si="4"/>
        <v>433789.2</v>
      </c>
      <c r="M33" s="37"/>
      <c r="N33" s="37"/>
      <c r="O33" s="37"/>
      <c r="P33" s="37"/>
      <c r="Q33" s="37"/>
    </row>
    <row r="34" spans="1:17" ht="38.25" customHeight="1">
      <c r="A34" s="38"/>
      <c r="B34" s="38"/>
      <c r="C34" s="41"/>
      <c r="D34" s="35" t="s">
        <v>26</v>
      </c>
      <c r="E34" s="36">
        <v>770</v>
      </c>
      <c r="F34" s="36" t="s">
        <v>61</v>
      </c>
      <c r="G34" s="36">
        <v>300</v>
      </c>
      <c r="H34" s="36">
        <f t="shared" si="0"/>
        <v>231000</v>
      </c>
      <c r="I34" s="36">
        <f t="shared" si="1"/>
        <v>11550</v>
      </c>
      <c r="J34" s="32">
        <f t="shared" si="2"/>
        <v>4943.400000000001</v>
      </c>
      <c r="K34" s="32">
        <f t="shared" si="3"/>
        <v>1155</v>
      </c>
      <c r="L34" s="33">
        <f t="shared" si="4"/>
        <v>248648.4</v>
      </c>
      <c r="M34" s="37"/>
      <c r="N34" s="37"/>
      <c r="O34" s="37"/>
      <c r="P34" s="37"/>
      <c r="Q34" s="37"/>
    </row>
    <row r="35" spans="1:17" ht="31.5" customHeight="1">
      <c r="A35" s="38">
        <v>6</v>
      </c>
      <c r="B35" s="38">
        <v>6</v>
      </c>
      <c r="C35" s="41" t="s">
        <v>42</v>
      </c>
      <c r="D35" s="35" t="s">
        <v>43</v>
      </c>
      <c r="E35" s="36">
        <v>764</v>
      </c>
      <c r="F35" s="36" t="s">
        <v>61</v>
      </c>
      <c r="G35" s="36">
        <v>3800</v>
      </c>
      <c r="H35" s="36">
        <f t="shared" si="0"/>
        <v>2903200</v>
      </c>
      <c r="I35" s="36">
        <f t="shared" si="1"/>
        <v>145160</v>
      </c>
      <c r="J35" s="32">
        <f t="shared" si="2"/>
        <v>62128.48</v>
      </c>
      <c r="K35" s="32">
        <f t="shared" si="3"/>
        <v>14516</v>
      </c>
      <c r="L35" s="33">
        <f t="shared" si="4"/>
        <v>3125004.48</v>
      </c>
      <c r="M35" s="37"/>
      <c r="N35" s="37"/>
      <c r="O35" s="37"/>
      <c r="P35" s="37"/>
      <c r="Q35" s="37"/>
    </row>
    <row r="36" spans="1:12" ht="24" customHeight="1">
      <c r="A36" s="42" t="s">
        <v>62</v>
      </c>
      <c r="B36" s="42"/>
      <c r="C36" s="42"/>
      <c r="D36" s="42"/>
      <c r="E36" s="42"/>
      <c r="F36" s="42"/>
      <c r="G36" s="42"/>
      <c r="H36" s="43">
        <f>SUM(H17:H35)</f>
        <v>14546233</v>
      </c>
      <c r="I36" s="43">
        <f>SUM(I17:I35)</f>
        <v>727311.6499999999</v>
      </c>
      <c r="J36" s="43">
        <f>SUM(J17:J35)</f>
        <v>311289.3862</v>
      </c>
      <c r="K36" s="43">
        <f>SUM(K17:K35)</f>
        <v>72731.16500000001</v>
      </c>
      <c r="L36" s="43">
        <f>SUM(L17:L35)</f>
        <v>15657565.201199997</v>
      </c>
    </row>
  </sheetData>
  <sheetProtection selectLockedCells="1" selectUnlockedCells="1"/>
  <mergeCells count="37">
    <mergeCell ref="J1:L1"/>
    <mergeCell ref="K3:L3"/>
    <mergeCell ref="E4:L4"/>
    <mergeCell ref="E5:L5"/>
    <mergeCell ref="E6:L6"/>
    <mergeCell ref="A10:L10"/>
    <mergeCell ref="A13:A15"/>
    <mergeCell ref="B13:B15"/>
    <mergeCell ref="C13:C15"/>
    <mergeCell ref="D13:D15"/>
    <mergeCell ref="E13:E15"/>
    <mergeCell ref="F13:F15"/>
    <mergeCell ref="G13:G15"/>
    <mergeCell ref="H13:L13"/>
    <mergeCell ref="H14:K14"/>
    <mergeCell ref="L14:L15"/>
    <mergeCell ref="A17:A20"/>
    <mergeCell ref="B17:B20"/>
    <mergeCell ref="C17:C20"/>
    <mergeCell ref="M17:M18"/>
    <mergeCell ref="N17:N18"/>
    <mergeCell ref="O17:O18"/>
    <mergeCell ref="P17:P18"/>
    <mergeCell ref="Q17:Q18"/>
    <mergeCell ref="A21:A22"/>
    <mergeCell ref="B21:B22"/>
    <mergeCell ref="C21:C22"/>
    <mergeCell ref="A23:A26"/>
    <mergeCell ref="B23:B26"/>
    <mergeCell ref="C23:C26"/>
    <mergeCell ref="A27:A29"/>
    <mergeCell ref="B27:B29"/>
    <mergeCell ref="C27:C29"/>
    <mergeCell ref="A30:A34"/>
    <mergeCell ref="B30:B34"/>
    <mergeCell ref="C30:C34"/>
    <mergeCell ref="A36:G36"/>
  </mergeCells>
  <printOptions/>
  <pageMargins left="0.7875" right="0.7875" top="0.7875" bottom="0.7875" header="0.5118055555555555" footer="0.5118055555555555"/>
  <pageSetup horizontalDpi="300" verticalDpi="300" orientation="landscape" paperSize="9" scale="110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8"/>
  <sheetViews>
    <sheetView zoomScale="110" zoomScaleNormal="110" workbookViewId="0" topLeftCell="A1">
      <selection activeCell="E14" sqref="E14"/>
    </sheetView>
  </sheetViews>
  <sheetFormatPr defaultColWidth="10.28125" defaultRowHeight="18" customHeight="1"/>
  <cols>
    <col min="1" max="2" width="4.140625" style="0" customWidth="1"/>
    <col min="3" max="3" width="28.57421875" style="0" customWidth="1"/>
    <col min="4" max="4" width="9.140625" style="0" customWidth="1"/>
    <col min="5" max="5" width="14.7109375" style="0" customWidth="1"/>
    <col min="6" max="6" width="16.00390625" style="0" customWidth="1"/>
    <col min="7" max="7" width="15.00390625" style="0" customWidth="1"/>
    <col min="8" max="8" width="15.140625" style="0" customWidth="1"/>
    <col min="9" max="9" width="12.8515625" style="0" customWidth="1"/>
    <col min="10" max="11" width="5.421875" style="0" customWidth="1"/>
    <col min="12" max="12" width="5.421875" style="15" customWidth="1"/>
    <col min="13" max="14" width="5.421875" style="0" customWidth="1"/>
    <col min="15" max="16384" width="10.8515625" style="0" customWidth="1"/>
  </cols>
  <sheetData>
    <row r="1" spans="5:14" ht="12.75" customHeight="1">
      <c r="E1" s="16"/>
      <c r="F1" s="16"/>
      <c r="G1" s="44" t="s">
        <v>63</v>
      </c>
      <c r="H1" s="44"/>
      <c r="I1" s="44"/>
      <c r="J1" s="18"/>
      <c r="K1" s="18"/>
      <c r="L1" s="18"/>
      <c r="M1" s="18"/>
      <c r="N1" s="18"/>
    </row>
    <row r="2" spans="5:14" ht="12.75" customHeight="1">
      <c r="E2" s="16"/>
      <c r="F2" s="16"/>
      <c r="G2" s="44" t="s">
        <v>64</v>
      </c>
      <c r="H2" s="44"/>
      <c r="I2" s="44"/>
      <c r="J2" s="18"/>
      <c r="K2" s="18"/>
      <c r="L2" s="18"/>
      <c r="M2" s="18"/>
      <c r="N2" s="18"/>
    </row>
    <row r="3" spans="5:14" ht="12.75" customHeight="1">
      <c r="E3" s="16"/>
      <c r="F3" s="16"/>
      <c r="G3" s="44" t="s">
        <v>65</v>
      </c>
      <c r="H3" s="44"/>
      <c r="I3" s="44"/>
      <c r="J3" s="18"/>
      <c r="K3" s="18"/>
      <c r="L3" s="18"/>
      <c r="M3" s="18"/>
      <c r="N3" s="18"/>
    </row>
    <row r="4" spans="5:14" ht="12.75" customHeight="1">
      <c r="E4" s="44"/>
      <c r="F4" s="44"/>
      <c r="G4" s="44"/>
      <c r="H4" s="44"/>
      <c r="I4" s="44"/>
      <c r="J4" s="18"/>
      <c r="K4" s="18"/>
      <c r="L4" s="18"/>
      <c r="M4" s="18"/>
      <c r="N4" s="18"/>
    </row>
    <row r="5" spans="1:9" ht="50.25" customHeight="1">
      <c r="A5" s="22" t="s">
        <v>66</v>
      </c>
      <c r="B5" s="22"/>
      <c r="C5" s="22"/>
      <c r="D5" s="22"/>
      <c r="E5" s="22"/>
      <c r="F5" s="22"/>
      <c r="G5" s="22"/>
      <c r="H5" s="22"/>
      <c r="I5" s="22"/>
    </row>
    <row r="6" ht="12.75" customHeight="1"/>
    <row r="7" spans="1:14" ht="33" customHeight="1">
      <c r="A7" s="23" t="s">
        <v>5</v>
      </c>
      <c r="B7" s="23" t="s">
        <v>5</v>
      </c>
      <c r="C7" s="24" t="s">
        <v>6</v>
      </c>
      <c r="D7" s="24" t="s">
        <v>67</v>
      </c>
      <c r="E7" s="23" t="s">
        <v>68</v>
      </c>
      <c r="F7" s="23" t="s">
        <v>69</v>
      </c>
      <c r="G7" s="23" t="s">
        <v>70</v>
      </c>
      <c r="H7" s="23" t="s">
        <v>71</v>
      </c>
      <c r="I7" s="23" t="s">
        <v>72</v>
      </c>
      <c r="J7" s="25"/>
      <c r="K7" s="25"/>
      <c r="L7" s="25"/>
      <c r="M7" s="26"/>
      <c r="N7" s="27"/>
    </row>
    <row r="8" spans="1:14" ht="19.5" customHeight="1">
      <c r="A8" s="23"/>
      <c r="B8" s="23"/>
      <c r="C8" s="24"/>
      <c r="D8" s="24"/>
      <c r="E8" s="24"/>
      <c r="F8" s="23"/>
      <c r="G8" s="23"/>
      <c r="H8" s="23"/>
      <c r="I8" s="23"/>
      <c r="J8" s="27"/>
      <c r="K8" s="27"/>
      <c r="L8" s="27"/>
      <c r="M8" s="27"/>
      <c r="N8" s="27"/>
    </row>
    <row r="9" spans="1:14" ht="63.75" customHeight="1">
      <c r="A9" s="23"/>
      <c r="B9" s="23"/>
      <c r="C9" s="23"/>
      <c r="D9" s="23"/>
      <c r="E9" s="23"/>
      <c r="F9" s="23"/>
      <c r="G9" s="23"/>
      <c r="H9" s="23"/>
      <c r="I9" s="23"/>
      <c r="J9" s="28"/>
      <c r="K9" s="28"/>
      <c r="L9" s="28"/>
      <c r="M9" s="28"/>
      <c r="N9" s="28"/>
    </row>
    <row r="10" spans="1:14" ht="12.75" customHeight="1">
      <c r="A10" s="29">
        <v>1</v>
      </c>
      <c r="B10" s="30">
        <v>2</v>
      </c>
      <c r="C10" s="30">
        <v>3</v>
      </c>
      <c r="D10" s="30">
        <v>4</v>
      </c>
      <c r="E10" s="30">
        <v>5</v>
      </c>
      <c r="F10" s="30">
        <v>6</v>
      </c>
      <c r="G10" s="30">
        <v>7</v>
      </c>
      <c r="H10" s="30">
        <v>8</v>
      </c>
      <c r="I10" s="30">
        <v>9</v>
      </c>
      <c r="J10" s="28"/>
      <c r="K10" s="28"/>
      <c r="L10" s="28"/>
      <c r="M10" s="28"/>
      <c r="N10" s="28"/>
    </row>
    <row r="11" spans="1:14" ht="24" customHeight="1">
      <c r="A11" s="29">
        <v>1</v>
      </c>
      <c r="B11" s="45">
        <v>1</v>
      </c>
      <c r="C11" s="6" t="s">
        <v>17</v>
      </c>
      <c r="D11" s="46">
        <v>2</v>
      </c>
      <c r="E11" s="29">
        <v>954.88</v>
      </c>
      <c r="F11" s="29">
        <v>5.6</v>
      </c>
      <c r="G11" s="29">
        <f aca="true" t="shared" si="0" ref="G11:G16">F11*E11*360</f>
        <v>1925038.0799999998</v>
      </c>
      <c r="H11" s="29">
        <v>3746098.04</v>
      </c>
      <c r="I11" s="47">
        <f aca="true" t="shared" si="1" ref="I11:I16">H11/360/E11</f>
        <v>10.897524179885314</v>
      </c>
      <c r="J11" s="34"/>
      <c r="K11" s="34"/>
      <c r="L11" s="34"/>
      <c r="M11" s="34"/>
      <c r="N11" s="34"/>
    </row>
    <row r="12" spans="1:9" ht="24" customHeight="1">
      <c r="A12" s="48">
        <v>2</v>
      </c>
      <c r="B12" s="48">
        <v>2</v>
      </c>
      <c r="C12" s="6" t="s">
        <v>28</v>
      </c>
      <c r="D12" s="48">
        <v>2</v>
      </c>
      <c r="E12" s="48">
        <v>358</v>
      </c>
      <c r="F12" s="49">
        <v>5.6</v>
      </c>
      <c r="G12" s="29">
        <f t="shared" si="0"/>
        <v>721728</v>
      </c>
      <c r="H12" s="48">
        <v>196670.12</v>
      </c>
      <c r="I12" s="47">
        <f t="shared" si="1"/>
        <v>1.525994103041589</v>
      </c>
    </row>
    <row r="13" spans="1:9" ht="24" customHeight="1">
      <c r="A13" s="48">
        <v>3</v>
      </c>
      <c r="B13" s="48">
        <v>3</v>
      </c>
      <c r="C13" s="12" t="s">
        <v>33</v>
      </c>
      <c r="D13" s="48">
        <v>2</v>
      </c>
      <c r="E13" s="48">
        <v>725.37</v>
      </c>
      <c r="F13" s="49">
        <v>5.6</v>
      </c>
      <c r="G13" s="29">
        <f t="shared" si="0"/>
        <v>1462345.92</v>
      </c>
      <c r="H13" s="48">
        <v>4203702.59</v>
      </c>
      <c r="I13" s="47">
        <f t="shared" si="1"/>
        <v>16.09792469896589</v>
      </c>
    </row>
    <row r="14" spans="1:9" ht="24" customHeight="1">
      <c r="A14" s="48">
        <v>4</v>
      </c>
      <c r="B14" s="48">
        <v>4</v>
      </c>
      <c r="C14" s="12" t="s">
        <v>36</v>
      </c>
      <c r="D14" s="48">
        <v>2</v>
      </c>
      <c r="E14" s="48">
        <v>715.33</v>
      </c>
      <c r="F14" s="49">
        <v>5.6</v>
      </c>
      <c r="G14" s="29">
        <f t="shared" si="0"/>
        <v>1442105.28</v>
      </c>
      <c r="H14" s="48">
        <v>3793180.86</v>
      </c>
      <c r="I14" s="47">
        <f t="shared" si="1"/>
        <v>14.729724043448476</v>
      </c>
    </row>
    <row r="15" spans="1:9" ht="24" customHeight="1">
      <c r="A15" s="48">
        <v>5</v>
      </c>
      <c r="B15" s="48">
        <v>5</v>
      </c>
      <c r="C15" s="12" t="s">
        <v>37</v>
      </c>
      <c r="D15" s="48">
        <v>2</v>
      </c>
      <c r="E15" s="48">
        <v>728.2</v>
      </c>
      <c r="F15" s="49">
        <v>5.6</v>
      </c>
      <c r="G15" s="29">
        <f t="shared" si="0"/>
        <v>1468051.2</v>
      </c>
      <c r="H15" s="48">
        <v>3293568.72</v>
      </c>
      <c r="I15" s="47">
        <f t="shared" si="1"/>
        <v>12.563584180170281</v>
      </c>
    </row>
    <row r="16" spans="1:9" ht="24" customHeight="1">
      <c r="A16" s="48">
        <v>6</v>
      </c>
      <c r="B16" s="48">
        <v>6</v>
      </c>
      <c r="C16" s="12" t="s">
        <v>42</v>
      </c>
      <c r="D16" s="48">
        <v>2</v>
      </c>
      <c r="E16" s="48">
        <v>914.1</v>
      </c>
      <c r="F16" s="49">
        <v>5.6</v>
      </c>
      <c r="G16" s="29">
        <f t="shared" si="0"/>
        <v>1842825.6</v>
      </c>
      <c r="H16" s="48">
        <v>3125004.48</v>
      </c>
      <c r="I16" s="47">
        <f t="shared" si="1"/>
        <v>9.496300185975276</v>
      </c>
    </row>
    <row r="18" spans="1:9" ht="18" customHeight="1">
      <c r="A18" s="50" t="s">
        <v>73</v>
      </c>
      <c r="B18" s="50"/>
      <c r="C18" s="50"/>
      <c r="D18" s="50"/>
      <c r="E18" s="50"/>
      <c r="F18" s="50"/>
      <c r="G18" s="50"/>
      <c r="H18" s="50"/>
      <c r="I18" s="50"/>
    </row>
    <row r="65508" ht="24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15">
    <mergeCell ref="G1:I1"/>
    <mergeCell ref="G2:I2"/>
    <mergeCell ref="G3:I3"/>
    <mergeCell ref="G4:I4"/>
    <mergeCell ref="A5:I5"/>
    <mergeCell ref="A7:A9"/>
    <mergeCell ref="B7:B9"/>
    <mergeCell ref="C7:C9"/>
    <mergeCell ref="D7:D9"/>
    <mergeCell ref="E7:E9"/>
    <mergeCell ref="F7:F9"/>
    <mergeCell ref="G7:G9"/>
    <mergeCell ref="H7:H9"/>
    <mergeCell ref="I7:I9"/>
    <mergeCell ref="A18:I18"/>
  </mergeCells>
  <printOptions/>
  <pageMargins left="0.7875" right="0.7875" top="0.7875" bottom="0.7875" header="0.5118055555555555" footer="0.5118055555555555"/>
  <pageSetup horizontalDpi="300" verticalDpi="300" orientation="landscape" paperSize="9" scale="10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612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2019-06-21T07:32:44Z</cp:lastPrinted>
  <dcterms:created xsi:type="dcterms:W3CDTF">2009-04-16T07:32:48Z</dcterms:created>
  <dcterms:modified xsi:type="dcterms:W3CDTF">2019-06-26T11:06:17Z</dcterms:modified>
  <cp:category/>
  <cp:version/>
  <cp:contentType/>
  <cp:contentStatus/>
  <cp:revision>40</cp:revision>
</cp:coreProperties>
</file>